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総括" sheetId="1" r:id="rId1"/>
    <sheet name="一般" sheetId="2" r:id="rId2"/>
    <sheet name="ビル" sheetId="3" r:id="rId3"/>
  </sheets>
  <definedNames/>
  <calcPr fullCalcOnLoad="1"/>
</workbook>
</file>

<file path=xl/sharedStrings.xml><?xml version="1.0" encoding="utf-8"?>
<sst xmlns="http://schemas.openxmlformats.org/spreadsheetml/2006/main" count="149" uniqueCount="83">
  <si>
    <t>２．ビル特別会計</t>
  </si>
  <si>
    <t>Ⅰ　事業活動収支の部</t>
  </si>
  <si>
    <t>１．事業活動収入</t>
  </si>
  <si>
    <t>①　特定資産運用収入</t>
  </si>
  <si>
    <t>特定資産利息収入</t>
  </si>
  <si>
    <t>②　事業収入</t>
  </si>
  <si>
    <t>家賃･共益費収入</t>
  </si>
  <si>
    <t>駐車場使用料収入</t>
  </si>
  <si>
    <t>施設使用料収入</t>
  </si>
  <si>
    <t>その他収入</t>
  </si>
  <si>
    <t>③　雑収入</t>
  </si>
  <si>
    <t>有価証券運用収入</t>
  </si>
  <si>
    <t>２．事業活動支出</t>
  </si>
  <si>
    <t>①　事業費支出</t>
  </si>
  <si>
    <t>科　　　　　目</t>
  </si>
  <si>
    <t>予算額</t>
  </si>
  <si>
    <t>前年度予算額</t>
  </si>
  <si>
    <t>増　減</t>
  </si>
  <si>
    <t>備　考</t>
  </si>
  <si>
    <t>　　事業活動支出計</t>
  </si>
  <si>
    <t>　　事業活動収入計</t>
  </si>
  <si>
    <t>（単位：千円）</t>
  </si>
  <si>
    <t>収　支　予　算　書</t>
  </si>
  <si>
    <t>１．一般会計</t>
  </si>
  <si>
    <t>①　基本財産運用収入</t>
  </si>
  <si>
    <t>基本財産利息収入</t>
  </si>
  <si>
    <t>収　支　予　算　書　総　括　表</t>
  </si>
  <si>
    <t>②　管理費支出</t>
  </si>
  <si>
    <t>人件費支出</t>
  </si>
  <si>
    <t>事務費支出</t>
  </si>
  <si>
    <t>Ⅱ　投資活動収支の部</t>
  </si>
  <si>
    <t>１．投資活動収入</t>
  </si>
  <si>
    <t>２．投資活動支出</t>
  </si>
  <si>
    <t>１．財務活動収入</t>
  </si>
  <si>
    <t>２．財務活動支出</t>
  </si>
  <si>
    <t>Ⅳ　予備費支出</t>
  </si>
  <si>
    <t>Ⅲ　財務活動収支の部</t>
  </si>
  <si>
    <t>財団ビル運営事業費支出</t>
  </si>
  <si>
    <t>修繕積立金</t>
  </si>
  <si>
    <t>業務受託収入</t>
  </si>
  <si>
    <t>　　事業収入計</t>
  </si>
  <si>
    <t>②　会費収入</t>
  </si>
  <si>
    <t>会費収入</t>
  </si>
  <si>
    <t>③　事業収入</t>
  </si>
  <si>
    <t>地方公共団体補助金収入</t>
  </si>
  <si>
    <t>メディアコンテンツ産業振興事業費支出</t>
  </si>
  <si>
    <t>広報活動事業費支出</t>
  </si>
  <si>
    <t>交流協力事業費支出</t>
  </si>
  <si>
    <t>　　事業費支出計</t>
  </si>
  <si>
    <t>　　管理費支出計</t>
  </si>
  <si>
    <t>④　補助金等収入</t>
  </si>
  <si>
    <t>人材育成事業費支出</t>
  </si>
  <si>
    <t>　事業活動収支差額</t>
  </si>
  <si>
    <t>　投資活動収支差額</t>
  </si>
  <si>
    <t>　財務活動収支差額</t>
  </si>
  <si>
    <t>　当期収支差額</t>
  </si>
  <si>
    <t>　前期繰越収支差額</t>
  </si>
  <si>
    <t>　次期繰越収支差額</t>
  </si>
  <si>
    <t>一般会計</t>
  </si>
  <si>
    <t>ビル特別会計</t>
  </si>
  <si>
    <t>内部取引消去</t>
  </si>
  <si>
    <t>合　計</t>
  </si>
  <si>
    <t>②　特定資産運用収入</t>
  </si>
  <si>
    <t>③　会費収入</t>
  </si>
  <si>
    <t>④　事業収入</t>
  </si>
  <si>
    <t>⑤　補助金等収入</t>
  </si>
  <si>
    <t>什器備品購入支出</t>
  </si>
  <si>
    <t>①　固定資産取得支出</t>
  </si>
  <si>
    <t>預り敷金</t>
  </si>
  <si>
    <t>北九州e-PORT推進事業費支出</t>
  </si>
  <si>
    <t>IT研究開発推進事業費支出</t>
  </si>
  <si>
    <t>①　特定資産取得支出</t>
  </si>
  <si>
    <t>修繕積立資産取得支出</t>
  </si>
  <si>
    <t>②　固定資産取得支出</t>
  </si>
  <si>
    <t>　　特定資産取得支出計</t>
  </si>
  <si>
    <t>　　投資活動支出計</t>
  </si>
  <si>
    <t>⑥　雑収入</t>
  </si>
  <si>
    <t>ビル付属設備積立資産取得支出</t>
  </si>
  <si>
    <t>　　財務活動収入計</t>
  </si>
  <si>
    <t>　　財務活動支出計</t>
  </si>
  <si>
    <t>　　投資活動収入計</t>
  </si>
  <si>
    <t>平成21年4月1日から平成22年3月31日まで</t>
  </si>
  <si>
    <t>光熱水費負担金収入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</si>
</sst>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0.5"/>
      <name val="ＭＳ Ｐゴシック"/>
      <family val="3"/>
    </font>
    <font>
      <u val="single"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2" width="2.25390625" style="0" customWidth="1"/>
    <col min="3" max="3" width="4.375" style="0" customWidth="1"/>
    <col min="4" max="4" width="27.00390625" style="0" customWidth="1"/>
    <col min="5" max="8" width="12.75390625" style="0" customWidth="1"/>
  </cols>
  <sheetData>
    <row r="1" spans="1:8" ht="15">
      <c r="A1" s="38" t="s">
        <v>26</v>
      </c>
      <c r="B1" s="38"/>
      <c r="C1" s="38"/>
      <c r="D1" s="38"/>
      <c r="E1" s="38"/>
      <c r="F1" s="38"/>
      <c r="G1" s="38"/>
      <c r="H1" s="38"/>
    </row>
    <row r="2" ht="27" customHeight="1"/>
    <row r="3" spans="1:8" ht="15.75" customHeight="1">
      <c r="A3" s="39" t="s">
        <v>81</v>
      </c>
      <c r="B3" s="39"/>
      <c r="C3" s="39"/>
      <c r="D3" s="39"/>
      <c r="E3" s="39"/>
      <c r="F3" s="39"/>
      <c r="G3" s="39"/>
      <c r="H3" s="39"/>
    </row>
    <row r="4" spans="1:8" ht="15" customHeight="1">
      <c r="A4" s="34"/>
      <c r="B4" s="34"/>
      <c r="C4" s="34"/>
      <c r="D4" s="34"/>
      <c r="E4" s="34"/>
      <c r="F4" s="34"/>
      <c r="G4" s="34"/>
      <c r="H4" s="1" t="s">
        <v>21</v>
      </c>
    </row>
    <row r="5" spans="1:8" s="2" customFormat="1" ht="18.75" customHeight="1">
      <c r="A5" s="35" t="s">
        <v>14</v>
      </c>
      <c r="B5" s="36"/>
      <c r="C5" s="36"/>
      <c r="D5" s="37"/>
      <c r="E5" s="22" t="s">
        <v>58</v>
      </c>
      <c r="F5" s="22" t="s">
        <v>59</v>
      </c>
      <c r="G5" s="22" t="s">
        <v>60</v>
      </c>
      <c r="H5" s="22" t="s">
        <v>61</v>
      </c>
    </row>
    <row r="6" spans="1:8" s="2" customFormat="1" ht="18.75" customHeight="1">
      <c r="A6" s="24" t="s">
        <v>1</v>
      </c>
      <c r="B6" s="25"/>
      <c r="C6" s="25"/>
      <c r="D6" s="26"/>
      <c r="E6" s="6"/>
      <c r="F6" s="6"/>
      <c r="G6" s="6"/>
      <c r="H6" s="6"/>
    </row>
    <row r="7" spans="1:8" s="2" customFormat="1" ht="18.75" customHeight="1">
      <c r="A7" s="16"/>
      <c r="B7" s="17" t="s">
        <v>2</v>
      </c>
      <c r="C7" s="17"/>
      <c r="D7" s="18"/>
      <c r="E7" s="6"/>
      <c r="F7" s="6"/>
      <c r="G7" s="6"/>
      <c r="H7" s="6"/>
    </row>
    <row r="8" spans="1:8" s="2" customFormat="1" ht="18.75" customHeight="1">
      <c r="A8" s="16"/>
      <c r="B8" s="17"/>
      <c r="C8" s="17" t="s">
        <v>24</v>
      </c>
      <c r="D8" s="18"/>
      <c r="E8" s="6">
        <f>'一般'!E10</f>
        <v>1600</v>
      </c>
      <c r="F8" s="6">
        <v>0</v>
      </c>
      <c r="G8" s="6"/>
      <c r="H8" s="6">
        <f aca="true" t="shared" si="0" ref="H8:H13">SUM(E8:G8)</f>
        <v>1600</v>
      </c>
    </row>
    <row r="9" spans="1:8" s="2" customFormat="1" ht="18.75" customHeight="1">
      <c r="A9" s="16"/>
      <c r="B9" s="17"/>
      <c r="C9" s="17" t="s">
        <v>62</v>
      </c>
      <c r="D9" s="18"/>
      <c r="E9" s="6">
        <v>0</v>
      </c>
      <c r="F9" s="6">
        <f>ビル!E10</f>
        <v>500</v>
      </c>
      <c r="G9" s="6"/>
      <c r="H9" s="6">
        <f t="shared" si="0"/>
        <v>500</v>
      </c>
    </row>
    <row r="10" spans="1:8" s="2" customFormat="1" ht="18.75" customHeight="1">
      <c r="A10" s="16"/>
      <c r="B10" s="17"/>
      <c r="C10" s="17" t="s">
        <v>63</v>
      </c>
      <c r="D10" s="18"/>
      <c r="E10" s="6">
        <f>'一般'!E12</f>
        <v>1230</v>
      </c>
      <c r="F10" s="6">
        <v>0</v>
      </c>
      <c r="G10" s="6"/>
      <c r="H10" s="6">
        <f t="shared" si="0"/>
        <v>1230</v>
      </c>
    </row>
    <row r="11" spans="1:8" s="2" customFormat="1" ht="18.75" customHeight="1">
      <c r="A11" s="16"/>
      <c r="B11" s="17"/>
      <c r="C11" s="17" t="s">
        <v>64</v>
      </c>
      <c r="D11" s="18"/>
      <c r="E11" s="6">
        <f>'一般'!E19</f>
        <v>46255</v>
      </c>
      <c r="F11" s="6">
        <f>ビル!E17</f>
        <v>135000</v>
      </c>
      <c r="G11" s="6"/>
      <c r="H11" s="6">
        <f t="shared" si="0"/>
        <v>181255</v>
      </c>
    </row>
    <row r="12" spans="1:8" s="2" customFormat="1" ht="18.75" customHeight="1">
      <c r="A12" s="16"/>
      <c r="B12" s="17"/>
      <c r="C12" s="17" t="s">
        <v>65</v>
      </c>
      <c r="D12" s="18"/>
      <c r="E12" s="6">
        <f>'一般'!E21</f>
        <v>152458</v>
      </c>
      <c r="F12" s="6">
        <v>0</v>
      </c>
      <c r="G12" s="6"/>
      <c r="H12" s="6">
        <f t="shared" si="0"/>
        <v>152458</v>
      </c>
    </row>
    <row r="13" spans="1:8" s="2" customFormat="1" ht="18.75" customHeight="1">
      <c r="A13" s="16"/>
      <c r="B13" s="17"/>
      <c r="C13" s="17" t="s">
        <v>76</v>
      </c>
      <c r="D13" s="18"/>
      <c r="E13" s="6">
        <v>0</v>
      </c>
      <c r="F13" s="6">
        <f>ビル!E19</f>
        <v>300</v>
      </c>
      <c r="G13" s="6"/>
      <c r="H13" s="6">
        <f t="shared" si="0"/>
        <v>300</v>
      </c>
    </row>
    <row r="14" spans="1:8" s="2" customFormat="1" ht="18.75" customHeight="1">
      <c r="A14" s="16"/>
      <c r="B14" s="17"/>
      <c r="C14" s="17" t="s">
        <v>20</v>
      </c>
      <c r="D14" s="18"/>
      <c r="E14" s="8">
        <f>SUM(E8:E13)</f>
        <v>201543</v>
      </c>
      <c r="F14" s="8">
        <f>SUM(F8:F13)</f>
        <v>135800</v>
      </c>
      <c r="G14" s="8"/>
      <c r="H14" s="8">
        <f>SUM(E14:G14)</f>
        <v>337343</v>
      </c>
    </row>
    <row r="15" spans="1:8" s="2" customFormat="1" ht="18.75" customHeight="1">
      <c r="A15" s="16"/>
      <c r="B15" s="17" t="s">
        <v>12</v>
      </c>
      <c r="C15" s="17"/>
      <c r="D15" s="18"/>
      <c r="E15" s="6"/>
      <c r="F15" s="6"/>
      <c r="G15" s="6"/>
      <c r="H15" s="6"/>
    </row>
    <row r="16" spans="1:8" s="2" customFormat="1" ht="18.75" customHeight="1">
      <c r="A16" s="16"/>
      <c r="B16" s="17"/>
      <c r="C16" s="17" t="s">
        <v>13</v>
      </c>
      <c r="D16" s="18"/>
      <c r="E16" s="6">
        <f>'一般'!E31</f>
        <v>180076</v>
      </c>
      <c r="F16" s="6">
        <f>ビル!E23</f>
        <v>80800</v>
      </c>
      <c r="G16" s="6"/>
      <c r="H16" s="6">
        <f>SUM(E16:G16)</f>
        <v>260876</v>
      </c>
    </row>
    <row r="17" spans="1:8" s="2" customFormat="1" ht="18.75" customHeight="1">
      <c r="A17" s="16"/>
      <c r="B17" s="17"/>
      <c r="C17" s="17" t="s">
        <v>27</v>
      </c>
      <c r="D17" s="18"/>
      <c r="E17" s="6">
        <f>'一般'!E35</f>
        <v>82895</v>
      </c>
      <c r="F17" s="6">
        <v>0</v>
      </c>
      <c r="G17" s="6"/>
      <c r="H17" s="6">
        <f>SUM(E17:G17)</f>
        <v>82895</v>
      </c>
    </row>
    <row r="18" spans="1:8" s="2" customFormat="1" ht="18.75" customHeight="1">
      <c r="A18" s="16"/>
      <c r="B18" s="17"/>
      <c r="C18" s="17" t="s">
        <v>19</v>
      </c>
      <c r="D18" s="18"/>
      <c r="E18" s="8">
        <f>SUM(E16:E17)</f>
        <v>262971</v>
      </c>
      <c r="F18" s="8">
        <f>SUM(F16:F17)</f>
        <v>80800</v>
      </c>
      <c r="G18" s="8"/>
      <c r="H18" s="8">
        <f>SUM(E18:G18)</f>
        <v>343771</v>
      </c>
    </row>
    <row r="19" spans="1:8" s="2" customFormat="1" ht="18.75" customHeight="1">
      <c r="A19" s="16"/>
      <c r="B19" s="17"/>
      <c r="C19" s="17"/>
      <c r="D19" s="18" t="s">
        <v>52</v>
      </c>
      <c r="E19" s="8">
        <f>E14-E18</f>
        <v>-61428</v>
      </c>
      <c r="F19" s="8">
        <f>F14-F18</f>
        <v>55000</v>
      </c>
      <c r="G19" s="8"/>
      <c r="H19" s="8">
        <f>SUM(E19:G19)</f>
        <v>-6428</v>
      </c>
    </row>
    <row r="20" spans="1:8" s="2" customFormat="1" ht="18.75" customHeight="1">
      <c r="A20" s="16" t="s">
        <v>30</v>
      </c>
      <c r="B20" s="17"/>
      <c r="C20" s="17"/>
      <c r="D20" s="18"/>
      <c r="E20" s="9"/>
      <c r="F20" s="9"/>
      <c r="G20" s="9"/>
      <c r="H20" s="9"/>
    </row>
    <row r="21" spans="1:8" s="2" customFormat="1" ht="18.75" customHeight="1">
      <c r="A21" s="16"/>
      <c r="B21" s="17" t="s">
        <v>31</v>
      </c>
      <c r="C21" s="17"/>
      <c r="D21" s="18"/>
      <c r="E21" s="6"/>
      <c r="F21" s="6"/>
      <c r="G21" s="6"/>
      <c r="H21" s="6"/>
    </row>
    <row r="22" spans="1:8" s="2" customFormat="1" ht="18.75" customHeight="1">
      <c r="A22" s="16"/>
      <c r="B22" s="17"/>
      <c r="C22" s="17" t="s">
        <v>80</v>
      </c>
      <c r="D22" s="18"/>
      <c r="E22" s="8">
        <v>0</v>
      </c>
      <c r="F22" s="8">
        <v>0</v>
      </c>
      <c r="G22" s="8"/>
      <c r="H22" s="8">
        <f>SUM(E22:G22)</f>
        <v>0</v>
      </c>
    </row>
    <row r="23" spans="1:8" s="2" customFormat="1" ht="18.75" customHeight="1">
      <c r="A23" s="16"/>
      <c r="B23" s="17" t="s">
        <v>32</v>
      </c>
      <c r="C23" s="17"/>
      <c r="D23" s="18"/>
      <c r="E23" s="6"/>
      <c r="F23" s="6"/>
      <c r="G23" s="6"/>
      <c r="H23" s="6"/>
    </row>
    <row r="24" spans="1:8" s="2" customFormat="1" ht="18.75" customHeight="1">
      <c r="A24" s="16"/>
      <c r="B24" s="17"/>
      <c r="C24" s="17" t="s">
        <v>71</v>
      </c>
      <c r="D24" s="18"/>
      <c r="E24" s="6">
        <v>0</v>
      </c>
      <c r="F24" s="6">
        <f>ビル!E33</f>
        <v>44000</v>
      </c>
      <c r="G24" s="6"/>
      <c r="H24" s="6">
        <f>SUM(E24:G24)</f>
        <v>44000</v>
      </c>
    </row>
    <row r="25" spans="1:8" s="2" customFormat="1" ht="18.75" customHeight="1">
      <c r="A25" s="16"/>
      <c r="B25" s="17"/>
      <c r="C25" s="17" t="s">
        <v>75</v>
      </c>
      <c r="D25" s="18"/>
      <c r="E25" s="8">
        <f>SUM(E23:E24)</f>
        <v>0</v>
      </c>
      <c r="F25" s="8">
        <f>SUM(F23:F24)</f>
        <v>44000</v>
      </c>
      <c r="G25" s="8"/>
      <c r="H25" s="8">
        <f>SUM(E25:G25)</f>
        <v>44000</v>
      </c>
    </row>
    <row r="26" spans="1:8" s="2" customFormat="1" ht="18.75" customHeight="1">
      <c r="A26" s="16"/>
      <c r="B26" s="17"/>
      <c r="C26" s="17"/>
      <c r="D26" s="18" t="s">
        <v>53</v>
      </c>
      <c r="E26" s="8">
        <f>E22-E25</f>
        <v>0</v>
      </c>
      <c r="F26" s="8">
        <f>F22-F25</f>
        <v>-44000</v>
      </c>
      <c r="G26" s="8"/>
      <c r="H26" s="8">
        <f>SUM(E26:G26)</f>
        <v>-44000</v>
      </c>
    </row>
    <row r="27" spans="1:8" s="2" customFormat="1" ht="18.75" customHeight="1">
      <c r="A27" s="16" t="s">
        <v>36</v>
      </c>
      <c r="B27" s="17"/>
      <c r="C27" s="17"/>
      <c r="D27" s="18"/>
      <c r="E27" s="9"/>
      <c r="F27" s="9"/>
      <c r="G27" s="9"/>
      <c r="H27" s="9"/>
    </row>
    <row r="28" spans="1:8" s="2" customFormat="1" ht="18.75" customHeight="1">
      <c r="A28" s="16"/>
      <c r="B28" s="17" t="s">
        <v>33</v>
      </c>
      <c r="C28" s="17"/>
      <c r="D28" s="18"/>
      <c r="E28" s="6"/>
      <c r="F28" s="6"/>
      <c r="G28" s="6"/>
      <c r="H28" s="6"/>
    </row>
    <row r="29" spans="1:8" s="2" customFormat="1" ht="18.75" customHeight="1">
      <c r="A29" s="16"/>
      <c r="B29" s="17"/>
      <c r="C29" s="17" t="s">
        <v>78</v>
      </c>
      <c r="D29" s="18"/>
      <c r="E29" s="8">
        <v>0</v>
      </c>
      <c r="F29" s="8">
        <v>0</v>
      </c>
      <c r="G29" s="8"/>
      <c r="H29" s="8">
        <f>SUM(E29:G29)</f>
        <v>0</v>
      </c>
    </row>
    <row r="30" spans="1:8" s="2" customFormat="1" ht="18.75" customHeight="1">
      <c r="A30" s="16"/>
      <c r="B30" s="17" t="s">
        <v>34</v>
      </c>
      <c r="C30" s="17"/>
      <c r="D30" s="18"/>
      <c r="E30" s="6"/>
      <c r="F30" s="6"/>
      <c r="G30" s="6"/>
      <c r="H30" s="6"/>
    </row>
    <row r="31" spans="1:8" s="2" customFormat="1" ht="18.75" customHeight="1">
      <c r="A31" s="16"/>
      <c r="B31" s="17"/>
      <c r="C31" s="17" t="s">
        <v>79</v>
      </c>
      <c r="D31" s="18"/>
      <c r="E31" s="8">
        <v>0</v>
      </c>
      <c r="F31" s="8">
        <v>0</v>
      </c>
      <c r="G31" s="8"/>
      <c r="H31" s="8">
        <f aca="true" t="shared" si="1" ref="H31:H36">SUM(E31:G31)</f>
        <v>0</v>
      </c>
    </row>
    <row r="32" spans="1:8" s="2" customFormat="1" ht="18.75" customHeight="1">
      <c r="A32" s="16"/>
      <c r="B32" s="17"/>
      <c r="C32" s="17"/>
      <c r="D32" s="18" t="s">
        <v>54</v>
      </c>
      <c r="E32" s="8">
        <f>E29-E31</f>
        <v>0</v>
      </c>
      <c r="F32" s="8">
        <f>F29-F31</f>
        <v>0</v>
      </c>
      <c r="G32" s="8"/>
      <c r="H32" s="8">
        <f t="shared" si="1"/>
        <v>0</v>
      </c>
    </row>
    <row r="33" spans="1:8" s="2" customFormat="1" ht="18.75" customHeight="1">
      <c r="A33" s="16" t="s">
        <v>35</v>
      </c>
      <c r="B33" s="17"/>
      <c r="C33" s="17"/>
      <c r="D33" s="18"/>
      <c r="E33" s="8">
        <f>'一般'!E52</f>
        <v>3000</v>
      </c>
      <c r="F33" s="8">
        <f>ビル!E44</f>
        <v>3000</v>
      </c>
      <c r="G33" s="8"/>
      <c r="H33" s="8">
        <f t="shared" si="1"/>
        <v>6000</v>
      </c>
    </row>
    <row r="34" spans="1:8" s="2" customFormat="1" ht="18.75" customHeight="1">
      <c r="A34" s="16"/>
      <c r="B34" s="17"/>
      <c r="C34" s="17"/>
      <c r="D34" s="18" t="s">
        <v>55</v>
      </c>
      <c r="E34" s="8">
        <f>E19+E26+E32-E33</f>
        <v>-64428</v>
      </c>
      <c r="F34" s="8">
        <f>F19+F26+F32-F33</f>
        <v>8000</v>
      </c>
      <c r="G34" s="8"/>
      <c r="H34" s="8">
        <f t="shared" si="1"/>
        <v>-56428</v>
      </c>
    </row>
    <row r="35" spans="1:8" s="2" customFormat="1" ht="18.75" customHeight="1">
      <c r="A35" s="16"/>
      <c r="B35" s="17"/>
      <c r="C35" s="17"/>
      <c r="D35" s="18" t="s">
        <v>56</v>
      </c>
      <c r="E35" s="32">
        <f>'一般'!E54</f>
        <v>139840</v>
      </c>
      <c r="F35" s="8">
        <f>ビル!E46</f>
        <v>900</v>
      </c>
      <c r="G35" s="8"/>
      <c r="H35" s="8">
        <f t="shared" si="1"/>
        <v>140740</v>
      </c>
    </row>
    <row r="36" spans="1:8" s="2" customFormat="1" ht="18.75" customHeight="1" thickBot="1">
      <c r="A36" s="19"/>
      <c r="B36" s="20"/>
      <c r="C36" s="20"/>
      <c r="D36" s="21" t="s">
        <v>57</v>
      </c>
      <c r="E36" s="11">
        <f>SUM(E34:E35)</f>
        <v>75412</v>
      </c>
      <c r="F36" s="11">
        <f>SUM(F34:F35)</f>
        <v>8900</v>
      </c>
      <c r="G36" s="11"/>
      <c r="H36" s="11">
        <f t="shared" si="1"/>
        <v>84312</v>
      </c>
    </row>
    <row r="37" ht="14.25" thickTop="1"/>
  </sheetData>
  <sheetProtection/>
  <mergeCells count="3">
    <mergeCell ref="A5:D5"/>
    <mergeCell ref="A1:H1"/>
    <mergeCell ref="A3:H3"/>
  </mergeCells>
  <printOptions/>
  <pageMargins left="0.8661417322834646" right="0.31496062992125984" top="0.8661417322834646" bottom="0.2755905511811024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25390625" style="0" customWidth="1"/>
    <col min="3" max="3" width="4.375" style="0" customWidth="1"/>
    <col min="4" max="4" width="27.00390625" style="0" customWidth="1"/>
    <col min="5" max="8" width="12.75390625" style="0" customWidth="1"/>
  </cols>
  <sheetData>
    <row r="1" ht="13.5">
      <c r="A1" t="s">
        <v>23</v>
      </c>
    </row>
    <row r="2" spans="1:8" ht="15">
      <c r="A2" s="38" t="s">
        <v>22</v>
      </c>
      <c r="B2" s="38"/>
      <c r="C2" s="38"/>
      <c r="D2" s="38"/>
      <c r="E2" s="38"/>
      <c r="F2" s="38"/>
      <c r="G2" s="38"/>
      <c r="H2" s="38"/>
    </row>
    <row r="3" ht="14.25" customHeight="1"/>
    <row r="4" spans="1:8" ht="15.75" customHeight="1">
      <c r="A4" s="39" t="s">
        <v>81</v>
      </c>
      <c r="B4" s="39"/>
      <c r="C4" s="39"/>
      <c r="D4" s="39"/>
      <c r="E4" s="39"/>
      <c r="F4" s="39"/>
      <c r="G4" s="39"/>
      <c r="H4" s="39"/>
    </row>
    <row r="5" spans="1:8" ht="12" customHeight="1">
      <c r="A5" s="34"/>
      <c r="B5" s="34"/>
      <c r="C5" s="34"/>
      <c r="D5" s="34"/>
      <c r="E5" s="34"/>
      <c r="F5" s="34"/>
      <c r="G5" s="34"/>
      <c r="H5" s="1" t="s">
        <v>21</v>
      </c>
    </row>
    <row r="6" spans="1:8" s="2" customFormat="1" ht="16.5" customHeight="1">
      <c r="A6" s="35" t="s">
        <v>14</v>
      </c>
      <c r="B6" s="36"/>
      <c r="C6" s="36"/>
      <c r="D6" s="37"/>
      <c r="E6" s="22" t="s">
        <v>15</v>
      </c>
      <c r="F6" s="22" t="s">
        <v>16</v>
      </c>
      <c r="G6" s="22" t="s">
        <v>17</v>
      </c>
      <c r="H6" s="22" t="s">
        <v>18</v>
      </c>
    </row>
    <row r="7" spans="1:8" s="2" customFormat="1" ht="16.5" customHeight="1">
      <c r="A7" s="24" t="s">
        <v>1</v>
      </c>
      <c r="B7" s="25"/>
      <c r="C7" s="25"/>
      <c r="D7" s="26"/>
      <c r="E7" s="6"/>
      <c r="F7" s="6"/>
      <c r="G7" s="6"/>
      <c r="H7" s="3"/>
    </row>
    <row r="8" spans="1:8" s="2" customFormat="1" ht="16.5" customHeight="1">
      <c r="A8" s="16"/>
      <c r="B8" s="17" t="s">
        <v>2</v>
      </c>
      <c r="C8" s="17"/>
      <c r="D8" s="18"/>
      <c r="E8" s="6"/>
      <c r="F8" s="6"/>
      <c r="G8" s="6"/>
      <c r="H8" s="3"/>
    </row>
    <row r="9" spans="1:8" s="2" customFormat="1" ht="16.5" customHeight="1">
      <c r="A9" s="16"/>
      <c r="B9" s="17"/>
      <c r="C9" s="17" t="s">
        <v>24</v>
      </c>
      <c r="D9" s="18"/>
      <c r="E9" s="6"/>
      <c r="F9" s="6"/>
      <c r="G9" s="6"/>
      <c r="H9" s="3"/>
    </row>
    <row r="10" spans="1:8" s="2" customFormat="1" ht="16.5" customHeight="1">
      <c r="A10" s="16"/>
      <c r="B10" s="17"/>
      <c r="C10" s="17"/>
      <c r="D10" s="18" t="s">
        <v>25</v>
      </c>
      <c r="E10" s="30">
        <v>1600</v>
      </c>
      <c r="F10" s="6">
        <v>1600</v>
      </c>
      <c r="G10" s="6">
        <f>E10-F10</f>
        <v>0</v>
      </c>
      <c r="H10" s="3"/>
    </row>
    <row r="11" spans="1:8" s="2" customFormat="1" ht="16.5" customHeight="1">
      <c r="A11" s="16"/>
      <c r="B11" s="17"/>
      <c r="C11" s="17" t="s">
        <v>41</v>
      </c>
      <c r="D11" s="18"/>
      <c r="E11" s="30"/>
      <c r="F11" s="6"/>
      <c r="G11" s="6"/>
      <c r="H11" s="3"/>
    </row>
    <row r="12" spans="1:8" s="2" customFormat="1" ht="16.5" customHeight="1">
      <c r="A12" s="16"/>
      <c r="B12" s="17"/>
      <c r="C12" s="17"/>
      <c r="D12" s="18" t="s">
        <v>42</v>
      </c>
      <c r="E12" s="30">
        <v>1230</v>
      </c>
      <c r="F12" s="6">
        <v>1440</v>
      </c>
      <c r="G12" s="6">
        <f>E12-F12</f>
        <v>-210</v>
      </c>
      <c r="H12" s="3"/>
    </row>
    <row r="13" spans="1:8" s="2" customFormat="1" ht="16.5" customHeight="1">
      <c r="A13" s="16"/>
      <c r="B13" s="17"/>
      <c r="C13" s="17" t="s">
        <v>43</v>
      </c>
      <c r="D13" s="18"/>
      <c r="E13" s="30"/>
      <c r="F13" s="6"/>
      <c r="G13" s="6"/>
      <c r="H13" s="3"/>
    </row>
    <row r="14" spans="1:8" s="2" customFormat="1" ht="16.5" customHeight="1">
      <c r="A14" s="16"/>
      <c r="B14" s="17"/>
      <c r="C14" s="17"/>
      <c r="D14" s="18" t="s">
        <v>39</v>
      </c>
      <c r="E14" s="30">
        <v>27759</v>
      </c>
      <c r="F14" s="6">
        <v>47102</v>
      </c>
      <c r="G14" s="6">
        <f aca="true" t="shared" si="0" ref="G14:G19">E14-F14</f>
        <v>-19343</v>
      </c>
      <c r="H14" s="3"/>
    </row>
    <row r="15" spans="1:8" s="2" customFormat="1" ht="16.5" customHeight="1">
      <c r="A15" s="16"/>
      <c r="B15" s="17"/>
      <c r="C15" s="17"/>
      <c r="D15" s="18" t="s">
        <v>6</v>
      </c>
      <c r="E15" s="30">
        <v>7817</v>
      </c>
      <c r="F15" s="6">
        <v>16603</v>
      </c>
      <c r="G15" s="6">
        <f t="shared" si="0"/>
        <v>-8786</v>
      </c>
      <c r="H15" s="3"/>
    </row>
    <row r="16" spans="1:8" s="2" customFormat="1" ht="16.5" customHeight="1">
      <c r="A16" s="16"/>
      <c r="B16" s="17"/>
      <c r="C16" s="17"/>
      <c r="D16" s="18" t="s">
        <v>8</v>
      </c>
      <c r="E16" s="30">
        <v>840</v>
      </c>
      <c r="F16" s="6">
        <v>600</v>
      </c>
      <c r="G16" s="6">
        <f t="shared" si="0"/>
        <v>240</v>
      </c>
      <c r="H16" s="3"/>
    </row>
    <row r="17" spans="1:8" s="2" customFormat="1" ht="16.5" customHeight="1">
      <c r="A17" s="16"/>
      <c r="B17" s="17"/>
      <c r="C17" s="17"/>
      <c r="D17" s="18" t="s">
        <v>82</v>
      </c>
      <c r="E17" s="30">
        <v>7800</v>
      </c>
      <c r="F17" s="6">
        <v>8400</v>
      </c>
      <c r="G17" s="6">
        <f t="shared" si="0"/>
        <v>-600</v>
      </c>
      <c r="H17" s="3"/>
    </row>
    <row r="18" spans="1:8" s="2" customFormat="1" ht="16.5" customHeight="1">
      <c r="A18" s="16"/>
      <c r="B18" s="17"/>
      <c r="C18" s="17"/>
      <c r="D18" s="18" t="s">
        <v>9</v>
      </c>
      <c r="E18" s="30">
        <v>2039</v>
      </c>
      <c r="F18" s="6">
        <v>2829</v>
      </c>
      <c r="G18" s="6">
        <f t="shared" si="0"/>
        <v>-790</v>
      </c>
      <c r="H18" s="3"/>
    </row>
    <row r="19" spans="1:8" s="2" customFormat="1" ht="16.5" customHeight="1">
      <c r="A19" s="16"/>
      <c r="B19" s="17"/>
      <c r="C19" s="17" t="s">
        <v>40</v>
      </c>
      <c r="D19" s="18"/>
      <c r="E19" s="33">
        <f>SUM(E14:E18)</f>
        <v>46255</v>
      </c>
      <c r="F19" s="7">
        <f>SUM(F14:F18)</f>
        <v>75534</v>
      </c>
      <c r="G19" s="7">
        <f t="shared" si="0"/>
        <v>-29279</v>
      </c>
      <c r="H19" s="27"/>
    </row>
    <row r="20" spans="1:8" s="2" customFormat="1" ht="16.5" customHeight="1">
      <c r="A20" s="16"/>
      <c r="B20" s="17"/>
      <c r="C20" s="17" t="s">
        <v>50</v>
      </c>
      <c r="D20" s="18"/>
      <c r="E20" s="30"/>
      <c r="F20" s="6"/>
      <c r="G20" s="6"/>
      <c r="H20" s="3"/>
    </row>
    <row r="21" spans="1:8" s="2" customFormat="1" ht="16.5" customHeight="1">
      <c r="A21" s="16"/>
      <c r="B21" s="17"/>
      <c r="C21" s="17"/>
      <c r="D21" s="18" t="s">
        <v>44</v>
      </c>
      <c r="E21" s="30">
        <v>152458</v>
      </c>
      <c r="F21" s="6">
        <v>160124</v>
      </c>
      <c r="G21" s="6">
        <f>E21-F21</f>
        <v>-7666</v>
      </c>
      <c r="H21" s="3"/>
    </row>
    <row r="22" spans="1:8" s="2" customFormat="1" ht="16.5" customHeight="1">
      <c r="A22" s="16"/>
      <c r="B22" s="17"/>
      <c r="C22" s="17" t="s">
        <v>20</v>
      </c>
      <c r="D22" s="18"/>
      <c r="E22" s="8">
        <f>SUM(E10,E12,E19,E21)</f>
        <v>201543</v>
      </c>
      <c r="F22" s="8">
        <f>SUM(F10,F12,F19,F21)</f>
        <v>238698</v>
      </c>
      <c r="G22" s="8">
        <f>E22-F22</f>
        <v>-37155</v>
      </c>
      <c r="H22" s="4"/>
    </row>
    <row r="23" spans="1:8" s="2" customFormat="1" ht="16.5" customHeight="1">
      <c r="A23" s="16"/>
      <c r="B23" s="17" t="s">
        <v>12</v>
      </c>
      <c r="C23" s="17"/>
      <c r="D23" s="18"/>
      <c r="E23" s="6"/>
      <c r="F23" s="6"/>
      <c r="G23" s="6"/>
      <c r="H23" s="3"/>
    </row>
    <row r="24" spans="1:8" s="2" customFormat="1" ht="16.5" customHeight="1">
      <c r="A24" s="16"/>
      <c r="B24" s="17"/>
      <c r="C24" s="17" t="s">
        <v>13</v>
      </c>
      <c r="D24" s="18"/>
      <c r="E24" s="6"/>
      <c r="F24" s="6"/>
      <c r="G24" s="6"/>
      <c r="H24" s="3"/>
    </row>
    <row r="25" spans="1:8" s="2" customFormat="1" ht="16.5" customHeight="1">
      <c r="A25" s="16"/>
      <c r="B25" s="17"/>
      <c r="C25" s="17"/>
      <c r="D25" s="23" t="s">
        <v>45</v>
      </c>
      <c r="E25" s="6">
        <v>82631</v>
      </c>
      <c r="F25" s="6">
        <v>82637</v>
      </c>
      <c r="G25" s="6">
        <f aca="true" t="shared" si="1" ref="G25:G30">E25-F25</f>
        <v>-6</v>
      </c>
      <c r="H25" s="3"/>
    </row>
    <row r="26" spans="1:8" s="2" customFormat="1" ht="16.5" customHeight="1">
      <c r="A26" s="16"/>
      <c r="B26" s="17"/>
      <c r="C26" s="17"/>
      <c r="D26" s="18" t="s">
        <v>69</v>
      </c>
      <c r="E26" s="6">
        <v>33750</v>
      </c>
      <c r="F26" s="6">
        <v>25969</v>
      </c>
      <c r="G26" s="6">
        <f t="shared" si="1"/>
        <v>7781</v>
      </c>
      <c r="H26" s="3"/>
    </row>
    <row r="27" spans="1:8" s="2" customFormat="1" ht="16.5" customHeight="1">
      <c r="A27" s="16"/>
      <c r="B27" s="17"/>
      <c r="C27" s="17"/>
      <c r="D27" s="18" t="s">
        <v>51</v>
      </c>
      <c r="E27" s="6">
        <v>15350</v>
      </c>
      <c r="F27" s="6">
        <v>14017</v>
      </c>
      <c r="G27" s="6">
        <f t="shared" si="1"/>
        <v>1333</v>
      </c>
      <c r="H27" s="3"/>
    </row>
    <row r="28" spans="1:8" s="2" customFormat="1" ht="16.5" customHeight="1">
      <c r="A28" s="16"/>
      <c r="B28" s="17"/>
      <c r="C28" s="17"/>
      <c r="D28" s="18" t="s">
        <v>70</v>
      </c>
      <c r="E28" s="6">
        <v>40775</v>
      </c>
      <c r="F28" s="6">
        <v>53664</v>
      </c>
      <c r="G28" s="6">
        <f t="shared" si="1"/>
        <v>-12889</v>
      </c>
      <c r="H28" s="3"/>
    </row>
    <row r="29" spans="1:8" s="2" customFormat="1" ht="16.5" customHeight="1">
      <c r="A29" s="16"/>
      <c r="B29" s="17"/>
      <c r="C29" s="17"/>
      <c r="D29" s="18" t="s">
        <v>46</v>
      </c>
      <c r="E29" s="6">
        <v>2450</v>
      </c>
      <c r="F29" s="6">
        <v>11250</v>
      </c>
      <c r="G29" s="6">
        <f t="shared" si="1"/>
        <v>-8800</v>
      </c>
      <c r="H29" s="3"/>
    </row>
    <row r="30" spans="1:8" s="2" customFormat="1" ht="16.5" customHeight="1">
      <c r="A30" s="16"/>
      <c r="B30" s="17"/>
      <c r="C30" s="17"/>
      <c r="D30" s="18" t="s">
        <v>47</v>
      </c>
      <c r="E30" s="6">
        <v>5120</v>
      </c>
      <c r="F30" s="6">
        <v>8070</v>
      </c>
      <c r="G30" s="6">
        <f t="shared" si="1"/>
        <v>-2950</v>
      </c>
      <c r="H30" s="3"/>
    </row>
    <row r="31" spans="1:8" s="2" customFormat="1" ht="16.5" customHeight="1">
      <c r="A31" s="16"/>
      <c r="B31" s="17"/>
      <c r="C31" s="17" t="s">
        <v>48</v>
      </c>
      <c r="D31" s="18"/>
      <c r="E31" s="7">
        <f>SUM(E25:E30)</f>
        <v>180076</v>
      </c>
      <c r="F31" s="7">
        <f>SUM(F25:F30)</f>
        <v>195607</v>
      </c>
      <c r="G31" s="7">
        <f>E31-F31</f>
        <v>-15531</v>
      </c>
      <c r="H31" s="27"/>
    </row>
    <row r="32" spans="1:8" s="2" customFormat="1" ht="16.5" customHeight="1">
      <c r="A32" s="16"/>
      <c r="B32" s="17"/>
      <c r="C32" s="17" t="s">
        <v>27</v>
      </c>
      <c r="D32" s="18"/>
      <c r="E32" s="6"/>
      <c r="F32" s="6"/>
      <c r="G32" s="6"/>
      <c r="H32" s="3"/>
    </row>
    <row r="33" spans="1:8" s="2" customFormat="1" ht="16.5" customHeight="1">
      <c r="A33" s="16"/>
      <c r="B33" s="17"/>
      <c r="C33" s="17"/>
      <c r="D33" s="18" t="s">
        <v>28</v>
      </c>
      <c r="E33" s="6">
        <v>63762</v>
      </c>
      <c r="F33" s="6">
        <v>76274</v>
      </c>
      <c r="G33" s="6">
        <f>E33-F33</f>
        <v>-12512</v>
      </c>
      <c r="H33" s="3"/>
    </row>
    <row r="34" spans="1:8" s="2" customFormat="1" ht="16.5" customHeight="1">
      <c r="A34" s="16"/>
      <c r="B34" s="17"/>
      <c r="C34" s="17"/>
      <c r="D34" s="18" t="s">
        <v>29</v>
      </c>
      <c r="E34" s="6">
        <v>19133</v>
      </c>
      <c r="F34" s="6">
        <v>31142</v>
      </c>
      <c r="G34" s="6">
        <f>E34-F34</f>
        <v>-12009</v>
      </c>
      <c r="H34" s="3"/>
    </row>
    <row r="35" spans="1:8" s="2" customFormat="1" ht="16.5" customHeight="1">
      <c r="A35" s="16"/>
      <c r="B35" s="17"/>
      <c r="C35" s="17" t="s">
        <v>49</v>
      </c>
      <c r="D35" s="18"/>
      <c r="E35" s="12">
        <f>SUM(E33:E34)</f>
        <v>82895</v>
      </c>
      <c r="F35" s="12">
        <f>SUM(F33:F34)</f>
        <v>107416</v>
      </c>
      <c r="G35" s="12">
        <f>E35-F35</f>
        <v>-24521</v>
      </c>
      <c r="H35" s="28"/>
    </row>
    <row r="36" spans="1:8" s="2" customFormat="1" ht="16.5" customHeight="1">
      <c r="A36" s="16"/>
      <c r="B36" s="17"/>
      <c r="C36" s="17" t="s">
        <v>19</v>
      </c>
      <c r="D36" s="18"/>
      <c r="E36" s="8">
        <f>SUM(E31,E35)</f>
        <v>262971</v>
      </c>
      <c r="F36" s="8">
        <f>SUM(F31,F35)</f>
        <v>303023</v>
      </c>
      <c r="G36" s="8">
        <f>E36-F36</f>
        <v>-40052</v>
      </c>
      <c r="H36" s="4"/>
    </row>
    <row r="37" spans="1:8" s="2" customFormat="1" ht="16.5" customHeight="1">
      <c r="A37" s="16"/>
      <c r="B37" s="17"/>
      <c r="C37" s="17"/>
      <c r="D37" s="18" t="s">
        <v>52</v>
      </c>
      <c r="E37" s="8">
        <f>E22-E36</f>
        <v>-61428</v>
      </c>
      <c r="F37" s="8">
        <f>F22-F36</f>
        <v>-64325</v>
      </c>
      <c r="G37" s="8">
        <f>E37-F37</f>
        <v>2897</v>
      </c>
      <c r="H37" s="4"/>
    </row>
    <row r="38" spans="1:8" s="2" customFormat="1" ht="16.5" customHeight="1">
      <c r="A38" s="16" t="s">
        <v>30</v>
      </c>
      <c r="B38" s="17"/>
      <c r="C38" s="17"/>
      <c r="D38" s="18"/>
      <c r="E38" s="9"/>
      <c r="F38" s="9"/>
      <c r="G38" s="9"/>
      <c r="H38" s="5"/>
    </row>
    <row r="39" spans="1:8" s="2" customFormat="1" ht="16.5" customHeight="1">
      <c r="A39" s="16"/>
      <c r="B39" s="17" t="s">
        <v>31</v>
      </c>
      <c r="C39" s="17"/>
      <c r="D39" s="18"/>
      <c r="E39" s="6"/>
      <c r="F39" s="6"/>
      <c r="G39" s="6"/>
      <c r="H39" s="3"/>
    </row>
    <row r="40" spans="1:8" s="2" customFormat="1" ht="16.5" customHeight="1">
      <c r="A40" s="16"/>
      <c r="B40" s="17"/>
      <c r="C40" s="17" t="s">
        <v>80</v>
      </c>
      <c r="D40" s="18"/>
      <c r="E40" s="8">
        <v>0</v>
      </c>
      <c r="F40" s="8">
        <v>0</v>
      </c>
      <c r="G40" s="8">
        <f>E40-F40</f>
        <v>0</v>
      </c>
      <c r="H40" s="4"/>
    </row>
    <row r="41" spans="1:8" s="2" customFormat="1" ht="16.5" customHeight="1">
      <c r="A41" s="16"/>
      <c r="B41" s="17" t="s">
        <v>32</v>
      </c>
      <c r="C41" s="17"/>
      <c r="D41" s="18"/>
      <c r="E41" s="6"/>
      <c r="F41" s="6"/>
      <c r="G41" s="6"/>
      <c r="H41" s="13"/>
    </row>
    <row r="42" spans="1:8" s="2" customFormat="1" ht="16.5" customHeight="1">
      <c r="A42" s="16"/>
      <c r="B42" s="17"/>
      <c r="C42" s="17" t="s">
        <v>67</v>
      </c>
      <c r="D42" s="18"/>
      <c r="E42" s="6"/>
      <c r="F42" s="6"/>
      <c r="G42" s="6"/>
      <c r="H42" s="13"/>
    </row>
    <row r="43" spans="1:8" s="2" customFormat="1" ht="16.5" customHeight="1">
      <c r="A43" s="16"/>
      <c r="B43" s="17"/>
      <c r="C43" s="17"/>
      <c r="D43" s="18" t="s">
        <v>66</v>
      </c>
      <c r="E43" s="6">
        <v>0</v>
      </c>
      <c r="F43" s="6">
        <v>3000</v>
      </c>
      <c r="G43" s="6">
        <f>E43-F43</f>
        <v>-3000</v>
      </c>
      <c r="H43" s="13"/>
    </row>
    <row r="44" spans="1:8" s="2" customFormat="1" ht="16.5" customHeight="1">
      <c r="A44" s="16"/>
      <c r="B44" s="17"/>
      <c r="C44" s="17" t="s">
        <v>75</v>
      </c>
      <c r="D44" s="18"/>
      <c r="E44" s="8">
        <f>E43</f>
        <v>0</v>
      </c>
      <c r="F44" s="8">
        <f>F43</f>
        <v>3000</v>
      </c>
      <c r="G44" s="8">
        <f>E44-F44</f>
        <v>-3000</v>
      </c>
      <c r="H44" s="4"/>
    </row>
    <row r="45" spans="1:8" s="2" customFormat="1" ht="16.5" customHeight="1">
      <c r="A45" s="19"/>
      <c r="B45" s="20"/>
      <c r="C45" s="20"/>
      <c r="D45" s="21" t="s">
        <v>53</v>
      </c>
      <c r="E45" s="8">
        <f>E40-E44</f>
        <v>0</v>
      </c>
      <c r="F45" s="8">
        <f>F40-F44</f>
        <v>-3000</v>
      </c>
      <c r="G45" s="8">
        <f>E45-F45</f>
        <v>3000</v>
      </c>
      <c r="H45" s="4"/>
    </row>
    <row r="46" spans="1:8" s="2" customFormat="1" ht="16.5" customHeight="1">
      <c r="A46" s="24" t="s">
        <v>36</v>
      </c>
      <c r="B46" s="25"/>
      <c r="C46" s="25"/>
      <c r="D46" s="26"/>
      <c r="E46" s="9"/>
      <c r="F46" s="9"/>
      <c r="G46" s="9"/>
      <c r="H46" s="5"/>
    </row>
    <row r="47" spans="1:8" s="2" customFormat="1" ht="16.5" customHeight="1">
      <c r="A47" s="16"/>
      <c r="B47" s="17" t="s">
        <v>33</v>
      </c>
      <c r="C47" s="17"/>
      <c r="D47" s="18"/>
      <c r="E47" s="6"/>
      <c r="F47" s="6"/>
      <c r="G47" s="6"/>
      <c r="H47" s="13"/>
    </row>
    <row r="48" spans="1:8" s="2" customFormat="1" ht="16.5" customHeight="1">
      <c r="A48" s="16"/>
      <c r="B48" s="17"/>
      <c r="C48" s="17" t="s">
        <v>78</v>
      </c>
      <c r="D48" s="18"/>
      <c r="E48" s="8">
        <v>0</v>
      </c>
      <c r="F48" s="8">
        <v>0</v>
      </c>
      <c r="G48" s="8">
        <f>E48-F48</f>
        <v>0</v>
      </c>
      <c r="H48" s="4"/>
    </row>
    <row r="49" spans="1:8" s="2" customFormat="1" ht="16.5" customHeight="1">
      <c r="A49" s="16"/>
      <c r="B49" s="17" t="s">
        <v>34</v>
      </c>
      <c r="C49" s="17"/>
      <c r="D49" s="18"/>
      <c r="E49" s="6"/>
      <c r="F49" s="6"/>
      <c r="G49" s="6"/>
      <c r="H49" s="13"/>
    </row>
    <row r="50" spans="1:8" s="2" customFormat="1" ht="16.5" customHeight="1">
      <c r="A50" s="16"/>
      <c r="B50" s="17"/>
      <c r="C50" s="17" t="s">
        <v>79</v>
      </c>
      <c r="D50" s="18"/>
      <c r="E50" s="8">
        <v>0</v>
      </c>
      <c r="F50" s="8">
        <v>0</v>
      </c>
      <c r="G50" s="8">
        <f aca="true" t="shared" si="2" ref="G50:G55">E50-F50</f>
        <v>0</v>
      </c>
      <c r="H50" s="4"/>
    </row>
    <row r="51" spans="1:8" s="2" customFormat="1" ht="16.5" customHeight="1">
      <c r="A51" s="16"/>
      <c r="B51" s="17"/>
      <c r="C51" s="17"/>
      <c r="D51" s="18" t="s">
        <v>54</v>
      </c>
      <c r="E51" s="8">
        <f>E48-E50</f>
        <v>0</v>
      </c>
      <c r="F51" s="8">
        <f>F48-F50</f>
        <v>0</v>
      </c>
      <c r="G51" s="9">
        <f t="shared" si="2"/>
        <v>0</v>
      </c>
      <c r="H51" s="14"/>
    </row>
    <row r="52" spans="1:8" s="2" customFormat="1" ht="16.5" customHeight="1">
      <c r="A52" s="16" t="s">
        <v>35</v>
      </c>
      <c r="B52" s="17"/>
      <c r="C52" s="17"/>
      <c r="D52" s="18"/>
      <c r="E52" s="8">
        <v>3000</v>
      </c>
      <c r="F52" s="8">
        <v>3000</v>
      </c>
      <c r="G52" s="8">
        <f t="shared" si="2"/>
        <v>0</v>
      </c>
      <c r="H52" s="4"/>
    </row>
    <row r="53" spans="1:8" s="2" customFormat="1" ht="16.5" customHeight="1">
      <c r="A53" s="16"/>
      <c r="B53" s="17"/>
      <c r="C53" s="17"/>
      <c r="D53" s="18" t="s">
        <v>55</v>
      </c>
      <c r="E53" s="8">
        <f>E37+E45+E51-E52</f>
        <v>-64428</v>
      </c>
      <c r="F53" s="8">
        <f>F37+F45+F51-F52</f>
        <v>-70325</v>
      </c>
      <c r="G53" s="8">
        <f t="shared" si="2"/>
        <v>5897</v>
      </c>
      <c r="H53" s="4"/>
    </row>
    <row r="54" spans="1:8" s="2" customFormat="1" ht="16.5" customHeight="1">
      <c r="A54" s="16"/>
      <c r="B54" s="17"/>
      <c r="C54" s="17"/>
      <c r="D54" s="31" t="s">
        <v>56</v>
      </c>
      <c r="E54" s="8">
        <f>F55</f>
        <v>139840</v>
      </c>
      <c r="F54" s="32">
        <v>210165</v>
      </c>
      <c r="G54" s="8">
        <f t="shared" si="2"/>
        <v>-70325</v>
      </c>
      <c r="H54" s="4"/>
    </row>
    <row r="55" spans="1:8" s="2" customFormat="1" ht="16.5" customHeight="1" thickBot="1">
      <c r="A55" s="19"/>
      <c r="B55" s="20"/>
      <c r="C55" s="20"/>
      <c r="D55" s="21" t="s">
        <v>57</v>
      </c>
      <c r="E55" s="11">
        <f>SUM(E53:E54)</f>
        <v>75412</v>
      </c>
      <c r="F55" s="11">
        <f>SUM(F53:F54)</f>
        <v>139840</v>
      </c>
      <c r="G55" s="11">
        <f t="shared" si="2"/>
        <v>-64428</v>
      </c>
      <c r="H55" s="4"/>
    </row>
    <row r="56" s="2" customFormat="1" ht="13.5" thickTop="1"/>
    <row r="57" s="2" customFormat="1" ht="12.75"/>
  </sheetData>
  <sheetProtection/>
  <mergeCells count="3">
    <mergeCell ref="A6:D6"/>
    <mergeCell ref="A2:H2"/>
    <mergeCell ref="A4:H4"/>
  </mergeCells>
  <printOptions/>
  <pageMargins left="0.8661417322834646" right="0.31496062992125984" top="0.8267716535433072" bottom="0.7874015748031497" header="0.2362204724409449" footer="0.1968503937007874"/>
  <pageSetup horizontalDpi="300" verticalDpi="3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25390625" style="0" customWidth="1"/>
    <col min="3" max="3" width="4.375" style="0" customWidth="1"/>
    <col min="4" max="4" width="27.00390625" style="0" customWidth="1"/>
    <col min="5" max="8" width="12.75390625" style="0" customWidth="1"/>
  </cols>
  <sheetData>
    <row r="1" ht="13.5">
      <c r="A1" t="s">
        <v>0</v>
      </c>
    </row>
    <row r="2" spans="1:8" ht="14.25">
      <c r="A2" s="40" t="s">
        <v>22</v>
      </c>
      <c r="B2" s="40"/>
      <c r="C2" s="40"/>
      <c r="D2" s="40"/>
      <c r="E2" s="40"/>
      <c r="F2" s="40"/>
      <c r="G2" s="40"/>
      <c r="H2" s="40"/>
    </row>
    <row r="3" ht="14.25" customHeight="1"/>
    <row r="4" spans="1:8" ht="15.75" customHeight="1">
      <c r="A4" s="41" t="s">
        <v>81</v>
      </c>
      <c r="B4" s="41"/>
      <c r="C4" s="41"/>
      <c r="D4" s="41"/>
      <c r="E4" s="41"/>
      <c r="F4" s="41"/>
      <c r="G4" s="41"/>
      <c r="H4" s="41"/>
    </row>
    <row r="5" ht="12.75" customHeight="1">
      <c r="H5" s="1" t="s">
        <v>21</v>
      </c>
    </row>
    <row r="6" spans="1:8" s="2" customFormat="1" ht="16.5" customHeight="1">
      <c r="A6" s="35" t="s">
        <v>14</v>
      </c>
      <c r="B6" s="36"/>
      <c r="C6" s="36"/>
      <c r="D6" s="37"/>
      <c r="E6" s="22" t="s">
        <v>15</v>
      </c>
      <c r="F6" s="22" t="s">
        <v>16</v>
      </c>
      <c r="G6" s="22" t="s">
        <v>17</v>
      </c>
      <c r="H6" s="22" t="s">
        <v>18</v>
      </c>
    </row>
    <row r="7" spans="1:8" s="2" customFormat="1" ht="16.5" customHeight="1">
      <c r="A7" s="24" t="s">
        <v>1</v>
      </c>
      <c r="B7" s="25"/>
      <c r="C7" s="25"/>
      <c r="D7" s="26"/>
      <c r="E7" s="6"/>
      <c r="F7" s="6"/>
      <c r="G7" s="6"/>
      <c r="H7" s="13"/>
    </row>
    <row r="8" spans="1:8" s="2" customFormat="1" ht="16.5" customHeight="1">
      <c r="A8" s="16"/>
      <c r="B8" s="17" t="s">
        <v>2</v>
      </c>
      <c r="C8" s="17"/>
      <c r="D8" s="18"/>
      <c r="E8" s="6"/>
      <c r="F8" s="6"/>
      <c r="G8" s="6"/>
      <c r="H8" s="13"/>
    </row>
    <row r="9" spans="1:8" s="2" customFormat="1" ht="16.5" customHeight="1">
      <c r="A9" s="16"/>
      <c r="B9" s="17"/>
      <c r="C9" s="17" t="s">
        <v>3</v>
      </c>
      <c r="D9" s="18"/>
      <c r="E9" s="6"/>
      <c r="F9" s="6"/>
      <c r="G9" s="6"/>
      <c r="H9" s="13"/>
    </row>
    <row r="10" spans="1:8" s="2" customFormat="1" ht="16.5" customHeight="1">
      <c r="A10" s="16"/>
      <c r="B10" s="17"/>
      <c r="C10" s="17"/>
      <c r="D10" s="18" t="s">
        <v>4</v>
      </c>
      <c r="E10" s="6">
        <v>500</v>
      </c>
      <c r="F10" s="6">
        <v>500</v>
      </c>
      <c r="G10" s="6">
        <f>E10-F10</f>
        <v>0</v>
      </c>
      <c r="H10" s="13" t="s">
        <v>38</v>
      </c>
    </row>
    <row r="11" spans="1:8" s="2" customFormat="1" ht="16.5" customHeight="1">
      <c r="A11" s="16"/>
      <c r="B11" s="17"/>
      <c r="C11" s="17" t="s">
        <v>5</v>
      </c>
      <c r="D11" s="18"/>
      <c r="E11" s="6"/>
      <c r="F11" s="6"/>
      <c r="G11" s="6"/>
      <c r="H11" s="13"/>
    </row>
    <row r="12" spans="1:8" s="2" customFormat="1" ht="16.5" customHeight="1">
      <c r="A12" s="16"/>
      <c r="B12" s="17"/>
      <c r="C12" s="17"/>
      <c r="D12" s="18" t="s">
        <v>6</v>
      </c>
      <c r="E12" s="6">
        <v>119900</v>
      </c>
      <c r="F12" s="6">
        <v>121300</v>
      </c>
      <c r="G12" s="6">
        <f aca="true" t="shared" si="0" ref="G12:G17">E12-F12</f>
        <v>-1400</v>
      </c>
      <c r="H12" s="13"/>
    </row>
    <row r="13" spans="1:8" s="2" customFormat="1" ht="16.5" customHeight="1">
      <c r="A13" s="16"/>
      <c r="B13" s="17"/>
      <c r="C13" s="17"/>
      <c r="D13" s="18" t="s">
        <v>7</v>
      </c>
      <c r="E13" s="6">
        <v>820</v>
      </c>
      <c r="F13" s="6">
        <v>820</v>
      </c>
      <c r="G13" s="6">
        <f t="shared" si="0"/>
        <v>0</v>
      </c>
      <c r="H13" s="13"/>
    </row>
    <row r="14" spans="1:8" s="2" customFormat="1" ht="16.5" customHeight="1">
      <c r="A14" s="16"/>
      <c r="B14" s="17"/>
      <c r="C14" s="17"/>
      <c r="D14" s="18" t="s">
        <v>8</v>
      </c>
      <c r="E14" s="6">
        <v>1490</v>
      </c>
      <c r="F14" s="6">
        <v>1510</v>
      </c>
      <c r="G14" s="6">
        <f t="shared" si="0"/>
        <v>-20</v>
      </c>
      <c r="H14" s="13"/>
    </row>
    <row r="15" spans="1:8" s="2" customFormat="1" ht="16.5" customHeight="1">
      <c r="A15" s="16"/>
      <c r="B15" s="17"/>
      <c r="C15" s="17"/>
      <c r="D15" s="18" t="s">
        <v>82</v>
      </c>
      <c r="E15" s="6">
        <v>11750</v>
      </c>
      <c r="F15" s="6">
        <v>12200</v>
      </c>
      <c r="G15" s="6">
        <f t="shared" si="0"/>
        <v>-450</v>
      </c>
      <c r="H15" s="13"/>
    </row>
    <row r="16" spans="1:8" s="2" customFormat="1" ht="16.5" customHeight="1">
      <c r="A16" s="16"/>
      <c r="B16" s="17"/>
      <c r="C16" s="17"/>
      <c r="D16" s="18" t="s">
        <v>9</v>
      </c>
      <c r="E16" s="6">
        <v>1040</v>
      </c>
      <c r="F16" s="6">
        <v>2270</v>
      </c>
      <c r="G16" s="6">
        <f t="shared" si="0"/>
        <v>-1230</v>
      </c>
      <c r="H16" s="13"/>
    </row>
    <row r="17" spans="1:8" s="2" customFormat="1" ht="16.5" customHeight="1">
      <c r="A17" s="16"/>
      <c r="B17" s="17"/>
      <c r="C17" s="17" t="s">
        <v>40</v>
      </c>
      <c r="D17" s="18"/>
      <c r="E17" s="7">
        <f>SUM(E12:E16)</f>
        <v>135000</v>
      </c>
      <c r="F17" s="7">
        <f>SUM(F12:F16)</f>
        <v>138100</v>
      </c>
      <c r="G17" s="7">
        <f t="shared" si="0"/>
        <v>-3100</v>
      </c>
      <c r="H17" s="29"/>
    </row>
    <row r="18" spans="1:8" s="2" customFormat="1" ht="16.5" customHeight="1">
      <c r="A18" s="16"/>
      <c r="B18" s="17"/>
      <c r="C18" s="17" t="s">
        <v>10</v>
      </c>
      <c r="D18" s="18"/>
      <c r="E18" s="6"/>
      <c r="F18" s="6"/>
      <c r="G18" s="6"/>
      <c r="H18" s="13"/>
    </row>
    <row r="19" spans="1:8" s="2" customFormat="1" ht="16.5" customHeight="1">
      <c r="A19" s="16"/>
      <c r="B19" s="17"/>
      <c r="C19" s="17"/>
      <c r="D19" s="18" t="s">
        <v>11</v>
      </c>
      <c r="E19" s="6">
        <v>300</v>
      </c>
      <c r="F19" s="6">
        <v>300</v>
      </c>
      <c r="G19" s="6">
        <f>E19-F19</f>
        <v>0</v>
      </c>
      <c r="H19" s="13" t="s">
        <v>68</v>
      </c>
    </row>
    <row r="20" spans="1:8" s="2" customFormat="1" ht="16.5" customHeight="1">
      <c r="A20" s="16"/>
      <c r="B20" s="17"/>
      <c r="C20" s="17" t="s">
        <v>20</v>
      </c>
      <c r="D20" s="18"/>
      <c r="E20" s="8">
        <f>SUM(E10,E17,E19)</f>
        <v>135800</v>
      </c>
      <c r="F20" s="8">
        <f>SUM(F10,F17,F19)</f>
        <v>138900</v>
      </c>
      <c r="G20" s="8">
        <f>E20-F20</f>
        <v>-3100</v>
      </c>
      <c r="H20" s="14"/>
    </row>
    <row r="21" spans="1:8" s="2" customFormat="1" ht="16.5" customHeight="1">
      <c r="A21" s="16"/>
      <c r="B21" s="17" t="s">
        <v>12</v>
      </c>
      <c r="C21" s="17"/>
      <c r="D21" s="18"/>
      <c r="E21" s="6"/>
      <c r="F21" s="6"/>
      <c r="G21" s="6"/>
      <c r="H21" s="13"/>
    </row>
    <row r="22" spans="1:8" s="2" customFormat="1" ht="16.5" customHeight="1">
      <c r="A22" s="16"/>
      <c r="B22" s="17"/>
      <c r="C22" s="17" t="s">
        <v>13</v>
      </c>
      <c r="D22" s="18"/>
      <c r="E22" s="6"/>
      <c r="F22" s="6"/>
      <c r="G22" s="6"/>
      <c r="H22" s="13"/>
    </row>
    <row r="23" spans="1:8" s="2" customFormat="1" ht="16.5" customHeight="1">
      <c r="A23" s="16"/>
      <c r="B23" s="17"/>
      <c r="C23" s="17"/>
      <c r="D23" s="18" t="s">
        <v>37</v>
      </c>
      <c r="E23" s="6">
        <v>80800</v>
      </c>
      <c r="F23" s="6">
        <v>88000</v>
      </c>
      <c r="G23" s="6">
        <f>E23-F23</f>
        <v>-7200</v>
      </c>
      <c r="H23" s="13"/>
    </row>
    <row r="24" spans="1:8" s="2" customFormat="1" ht="16.5" customHeight="1">
      <c r="A24" s="16"/>
      <c r="B24" s="17"/>
      <c r="C24" s="17" t="s">
        <v>19</v>
      </c>
      <c r="D24" s="18"/>
      <c r="E24" s="8">
        <f>E23</f>
        <v>80800</v>
      </c>
      <c r="F24" s="8">
        <f>F23</f>
        <v>88000</v>
      </c>
      <c r="G24" s="8">
        <f>E24-F24</f>
        <v>-7200</v>
      </c>
      <c r="H24" s="14"/>
    </row>
    <row r="25" spans="1:8" s="2" customFormat="1" ht="16.5" customHeight="1">
      <c r="A25" s="16"/>
      <c r="B25" s="17"/>
      <c r="C25" s="17"/>
      <c r="D25" s="18" t="s">
        <v>52</v>
      </c>
      <c r="E25" s="8">
        <f>E20-E24</f>
        <v>55000</v>
      </c>
      <c r="F25" s="8">
        <f>F20-F24</f>
        <v>50900</v>
      </c>
      <c r="G25" s="8">
        <f>E25-F25</f>
        <v>4100</v>
      </c>
      <c r="H25" s="14"/>
    </row>
    <row r="26" spans="1:8" s="2" customFormat="1" ht="16.5" customHeight="1">
      <c r="A26" s="16" t="s">
        <v>30</v>
      </c>
      <c r="B26" s="17"/>
      <c r="C26" s="17"/>
      <c r="D26" s="18"/>
      <c r="E26" s="6"/>
      <c r="F26" s="6"/>
      <c r="G26" s="6"/>
      <c r="H26" s="13"/>
    </row>
    <row r="27" spans="1:8" s="2" customFormat="1" ht="16.5" customHeight="1">
      <c r="A27" s="16"/>
      <c r="B27" s="17" t="s">
        <v>31</v>
      </c>
      <c r="C27" s="17"/>
      <c r="D27" s="18"/>
      <c r="E27" s="6"/>
      <c r="F27" s="6"/>
      <c r="G27" s="6"/>
      <c r="H27" s="13"/>
    </row>
    <row r="28" spans="1:8" s="2" customFormat="1" ht="16.5" customHeight="1">
      <c r="A28" s="16"/>
      <c r="B28" s="17"/>
      <c r="C28" s="17" t="s">
        <v>80</v>
      </c>
      <c r="D28" s="18"/>
      <c r="E28" s="8">
        <v>0</v>
      </c>
      <c r="F28" s="8">
        <v>0</v>
      </c>
      <c r="G28" s="8">
        <f>E28-F28</f>
        <v>0</v>
      </c>
      <c r="H28" s="14"/>
    </row>
    <row r="29" spans="1:8" s="2" customFormat="1" ht="16.5" customHeight="1">
      <c r="A29" s="16"/>
      <c r="B29" s="17" t="s">
        <v>32</v>
      </c>
      <c r="C29" s="17"/>
      <c r="D29" s="18"/>
      <c r="E29" s="6"/>
      <c r="F29" s="6"/>
      <c r="G29" s="6"/>
      <c r="H29" s="13"/>
    </row>
    <row r="30" spans="1:8" s="2" customFormat="1" ht="16.5" customHeight="1">
      <c r="A30" s="16"/>
      <c r="B30" s="17"/>
      <c r="C30" s="17" t="s">
        <v>71</v>
      </c>
      <c r="D30" s="18"/>
      <c r="E30" s="6"/>
      <c r="F30" s="6"/>
      <c r="G30" s="6"/>
      <c r="H30" s="13"/>
    </row>
    <row r="31" spans="1:8" s="2" customFormat="1" ht="16.5" customHeight="1">
      <c r="A31" s="16"/>
      <c r="B31" s="17"/>
      <c r="C31" s="17"/>
      <c r="D31" s="18" t="s">
        <v>72</v>
      </c>
      <c r="E31" s="6">
        <v>11000</v>
      </c>
      <c r="F31" s="6">
        <v>16000</v>
      </c>
      <c r="G31" s="6">
        <f>E31-F31</f>
        <v>-5000</v>
      </c>
      <c r="H31" s="13"/>
    </row>
    <row r="32" spans="1:8" s="2" customFormat="1" ht="16.5" customHeight="1">
      <c r="A32" s="16"/>
      <c r="B32" s="17"/>
      <c r="C32" s="17"/>
      <c r="D32" s="18" t="s">
        <v>77</v>
      </c>
      <c r="E32" s="6">
        <v>33000</v>
      </c>
      <c r="F32" s="6">
        <v>32000</v>
      </c>
      <c r="G32" s="6">
        <f>E32-F32</f>
        <v>1000</v>
      </c>
      <c r="H32" s="13"/>
    </row>
    <row r="33" spans="1:8" s="2" customFormat="1" ht="16.5" customHeight="1">
      <c r="A33" s="16"/>
      <c r="B33" s="17"/>
      <c r="C33" s="17" t="s">
        <v>74</v>
      </c>
      <c r="D33" s="18"/>
      <c r="E33" s="7">
        <f>SUM(E31:E32)</f>
        <v>44000</v>
      </c>
      <c r="F33" s="7">
        <f>SUM(F31:F32)</f>
        <v>48000</v>
      </c>
      <c r="G33" s="7">
        <f>SUM(G31:G32)</f>
        <v>-4000</v>
      </c>
      <c r="H33" s="29"/>
    </row>
    <row r="34" spans="1:8" s="2" customFormat="1" ht="16.5" customHeight="1">
      <c r="A34" s="16"/>
      <c r="B34" s="17"/>
      <c r="C34" s="17" t="s">
        <v>73</v>
      </c>
      <c r="D34" s="18"/>
      <c r="E34" s="6"/>
      <c r="F34" s="6"/>
      <c r="G34" s="6"/>
      <c r="H34" s="13"/>
    </row>
    <row r="35" spans="1:8" s="2" customFormat="1" ht="16.5" customHeight="1">
      <c r="A35" s="16"/>
      <c r="B35" s="17"/>
      <c r="C35" s="17"/>
      <c r="D35" s="18" t="s">
        <v>66</v>
      </c>
      <c r="E35" s="6">
        <v>0</v>
      </c>
      <c r="F35" s="6">
        <v>1000</v>
      </c>
      <c r="G35" s="6">
        <f>E35-F35</f>
        <v>-1000</v>
      </c>
      <c r="H35" s="13"/>
    </row>
    <row r="36" spans="1:8" s="2" customFormat="1" ht="16.5" customHeight="1">
      <c r="A36" s="16"/>
      <c r="B36" s="17"/>
      <c r="C36" s="17" t="s">
        <v>75</v>
      </c>
      <c r="D36" s="18"/>
      <c r="E36" s="8">
        <f>SUM(E33,E35)</f>
        <v>44000</v>
      </c>
      <c r="F36" s="8">
        <f>SUM(F33,F35)</f>
        <v>49000</v>
      </c>
      <c r="G36" s="8">
        <f>E36-F36</f>
        <v>-5000</v>
      </c>
      <c r="H36" s="14"/>
    </row>
    <row r="37" spans="1:8" s="2" customFormat="1" ht="16.5" customHeight="1">
      <c r="A37" s="16"/>
      <c r="B37" s="17"/>
      <c r="C37" s="17"/>
      <c r="D37" s="18" t="s">
        <v>53</v>
      </c>
      <c r="E37" s="8">
        <f>E28-E33-E35</f>
        <v>-44000</v>
      </c>
      <c r="F37" s="8">
        <f>F28-F33-F35</f>
        <v>-49000</v>
      </c>
      <c r="G37" s="8">
        <f>G28-G33-G35</f>
        <v>5000</v>
      </c>
      <c r="H37" s="14"/>
    </row>
    <row r="38" spans="1:8" s="2" customFormat="1" ht="16.5" customHeight="1">
      <c r="A38" s="16" t="s">
        <v>36</v>
      </c>
      <c r="B38" s="17"/>
      <c r="C38" s="17"/>
      <c r="D38" s="18"/>
      <c r="E38" s="6"/>
      <c r="F38" s="6"/>
      <c r="G38" s="6"/>
      <c r="H38" s="13"/>
    </row>
    <row r="39" spans="1:8" s="2" customFormat="1" ht="16.5" customHeight="1">
      <c r="A39" s="16"/>
      <c r="B39" s="17" t="s">
        <v>33</v>
      </c>
      <c r="C39" s="17"/>
      <c r="D39" s="18"/>
      <c r="E39" s="6"/>
      <c r="F39" s="6"/>
      <c r="G39" s="6"/>
      <c r="H39" s="13"/>
    </row>
    <row r="40" spans="1:8" s="2" customFormat="1" ht="16.5" customHeight="1">
      <c r="A40" s="16"/>
      <c r="B40" s="17"/>
      <c r="C40" s="17" t="s">
        <v>78</v>
      </c>
      <c r="D40" s="18"/>
      <c r="E40" s="8">
        <v>0</v>
      </c>
      <c r="F40" s="8">
        <v>0</v>
      </c>
      <c r="G40" s="8">
        <f>E40-F40</f>
        <v>0</v>
      </c>
      <c r="H40" s="14"/>
    </row>
    <row r="41" spans="1:8" s="2" customFormat="1" ht="16.5" customHeight="1">
      <c r="A41" s="16"/>
      <c r="B41" s="17" t="s">
        <v>34</v>
      </c>
      <c r="C41" s="17"/>
      <c r="D41" s="18"/>
      <c r="E41" s="6"/>
      <c r="F41" s="6"/>
      <c r="G41" s="6"/>
      <c r="H41" s="13"/>
    </row>
    <row r="42" spans="1:8" s="2" customFormat="1" ht="16.5" customHeight="1">
      <c r="A42" s="16"/>
      <c r="B42" s="17"/>
      <c r="C42" s="17" t="s">
        <v>79</v>
      </c>
      <c r="D42" s="18"/>
      <c r="E42" s="8">
        <v>0</v>
      </c>
      <c r="F42" s="8">
        <v>0</v>
      </c>
      <c r="G42" s="8">
        <f aca="true" t="shared" si="1" ref="G42:G47">E42-F42</f>
        <v>0</v>
      </c>
      <c r="H42" s="14"/>
    </row>
    <row r="43" spans="1:8" s="2" customFormat="1" ht="16.5" customHeight="1">
      <c r="A43" s="16"/>
      <c r="B43" s="17"/>
      <c r="C43" s="17"/>
      <c r="D43" s="18" t="s">
        <v>54</v>
      </c>
      <c r="E43" s="8">
        <f>E40-E42</f>
        <v>0</v>
      </c>
      <c r="F43" s="8">
        <f>F40-F42</f>
        <v>0</v>
      </c>
      <c r="G43" s="9">
        <f t="shared" si="1"/>
        <v>0</v>
      </c>
      <c r="H43" s="14"/>
    </row>
    <row r="44" spans="1:8" s="2" customFormat="1" ht="16.5" customHeight="1">
      <c r="A44" s="16" t="s">
        <v>35</v>
      </c>
      <c r="B44" s="17"/>
      <c r="C44" s="17"/>
      <c r="D44" s="18"/>
      <c r="E44" s="8">
        <v>3000</v>
      </c>
      <c r="F44" s="8">
        <v>1000</v>
      </c>
      <c r="G44" s="8">
        <f t="shared" si="1"/>
        <v>2000</v>
      </c>
      <c r="H44" s="14"/>
    </row>
    <row r="45" spans="1:8" s="2" customFormat="1" ht="16.5" customHeight="1">
      <c r="A45" s="16"/>
      <c r="B45" s="17"/>
      <c r="C45" s="17"/>
      <c r="D45" s="18" t="s">
        <v>55</v>
      </c>
      <c r="E45" s="10">
        <f>E25+E37+E43-E44</f>
        <v>8000</v>
      </c>
      <c r="F45" s="10">
        <f>F25+F37+F43-F44</f>
        <v>900</v>
      </c>
      <c r="G45" s="8">
        <f t="shared" si="1"/>
        <v>7100</v>
      </c>
      <c r="H45" s="15"/>
    </row>
    <row r="46" spans="1:8" s="2" customFormat="1" ht="16.5" customHeight="1">
      <c r="A46" s="16"/>
      <c r="B46" s="17"/>
      <c r="C46" s="17"/>
      <c r="D46" s="18" t="s">
        <v>56</v>
      </c>
      <c r="E46" s="8">
        <f>F47</f>
        <v>900</v>
      </c>
      <c r="F46" s="8">
        <v>0</v>
      </c>
      <c r="G46" s="8">
        <f t="shared" si="1"/>
        <v>900</v>
      </c>
      <c r="H46" s="14"/>
    </row>
    <row r="47" spans="1:8" s="2" customFormat="1" ht="16.5" customHeight="1" thickBot="1">
      <c r="A47" s="19"/>
      <c r="B47" s="20"/>
      <c r="C47" s="20"/>
      <c r="D47" s="21" t="s">
        <v>57</v>
      </c>
      <c r="E47" s="11">
        <f>SUM(E45:E46)</f>
        <v>8900</v>
      </c>
      <c r="F47" s="11">
        <f>SUM(F45:F46)</f>
        <v>900</v>
      </c>
      <c r="G47" s="11">
        <f t="shared" si="1"/>
        <v>8000</v>
      </c>
      <c r="H47" s="14"/>
    </row>
    <row r="48" s="2" customFormat="1" ht="13.5" thickTop="1"/>
  </sheetData>
  <sheetProtection/>
  <mergeCells count="3">
    <mergeCell ref="A6:D6"/>
    <mergeCell ref="A2:H2"/>
    <mergeCell ref="A4:H4"/>
  </mergeCells>
  <printOptions/>
  <pageMargins left="0.8661417322834646" right="0.31496062992125984" top="0.6299212598425197" bottom="0.5905511811023623" header="0.31496062992125984" footer="0.1968503937007874"/>
  <pageSetup horizontalDpi="300" verticalDpi="3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t-nakane</dc:creator>
  <cp:keywords/>
  <dc:description/>
  <cp:lastModifiedBy>t-oiyama</cp:lastModifiedBy>
  <cp:lastPrinted>2009-03-22T09:42:18Z</cp:lastPrinted>
  <dcterms:created xsi:type="dcterms:W3CDTF">2006-01-30T00:38:33Z</dcterms:created>
  <dcterms:modified xsi:type="dcterms:W3CDTF">2009-03-30T05:19:39Z</dcterms:modified>
  <cp:category/>
  <cp:version/>
  <cp:contentType/>
  <cp:contentStatus/>
</cp:coreProperties>
</file>